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files\EXCELS\"/>
    </mc:Choice>
  </mc:AlternateContent>
  <xr:revisionPtr revIDLastSave="0" documentId="13_ncr:1_{AB39F32D-F1EB-4111-ADD7-1F917C31969F}" xr6:coauthVersionLast="47" xr6:coauthVersionMax="47" xr10:uidLastSave="{00000000-0000-0000-0000-000000000000}"/>
  <bookViews>
    <workbookView xWindow="-120" yWindow="-120" windowWidth="20730" windowHeight="11160" xr2:uid="{7B545838-FA06-4C76-A972-B1E797EF325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26" i="1"/>
  <c r="B25" i="1"/>
  <c r="B23" i="1"/>
  <c r="B20" i="1"/>
  <c r="B14" i="1"/>
  <c r="B12" i="1"/>
  <c r="B10" i="1"/>
  <c r="B11" i="1"/>
  <c r="B13" i="1" l="1"/>
  <c r="C15" i="1" s="1"/>
  <c r="B15" i="1"/>
</calcChain>
</file>

<file path=xl/sharedStrings.xml><?xml version="1.0" encoding="utf-8"?>
<sst xmlns="http://schemas.openxmlformats.org/spreadsheetml/2006/main" count="38" uniqueCount="33">
  <si>
    <t xml:space="preserve">نوع وصله </t>
  </si>
  <si>
    <t>کششی</t>
  </si>
  <si>
    <t>فشاری</t>
  </si>
  <si>
    <t>مقاومت تسلیم fy (MPa)</t>
  </si>
  <si>
    <t>مقاومت فشاری بتن f'c (MPa)</t>
  </si>
  <si>
    <t>موقعیت میلگرد</t>
  </si>
  <si>
    <t>بالا</t>
  </si>
  <si>
    <t>پایین</t>
  </si>
  <si>
    <t>تراکم میلگردهای مجاور</t>
  </si>
  <si>
    <t>کم</t>
  </si>
  <si>
    <t>متوسط</t>
  </si>
  <si>
    <t>زیاد</t>
  </si>
  <si>
    <t>وصله در ناحیه بحرانی</t>
  </si>
  <si>
    <t>بله</t>
  </si>
  <si>
    <t>خیر</t>
  </si>
  <si>
    <t>قطر میلگرد  (mm)</t>
  </si>
  <si>
    <t>نوع بتن</t>
  </si>
  <si>
    <t>معمولی</t>
  </si>
  <si>
    <t>سبک</t>
  </si>
  <si>
    <t>λ</t>
  </si>
  <si>
    <t>α</t>
  </si>
  <si>
    <t>طول وصله پیشنهادی ls</t>
  </si>
  <si>
    <t>حداقل طول وصله</t>
  </si>
  <si>
    <t>طول نهایی وصله</t>
  </si>
  <si>
    <t>تعداد وصله‌ها در طول عضو</t>
  </si>
  <si>
    <t>تعداد وصله</t>
  </si>
  <si>
    <t>کنترل ضخامت پوشش بتن در محل وصله</t>
  </si>
  <si>
    <t>ضخامت پوشش بتن (mm)</t>
  </si>
  <si>
    <t xml:space="preserve"> (mm)  ld</t>
  </si>
  <si>
    <t xml:space="preserve">حداقل فاصله وصله تا لبه بتن  (mm) </t>
  </si>
  <si>
    <t xml:space="preserve">حداقل فاصله بین وصله‌ها  (mm) </t>
  </si>
  <si>
    <t xml:space="preserve">طول عضو   (mm) </t>
  </si>
  <si>
    <t>مقاومت کششی بتن (MPa)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</si>
</sst>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IRANSans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1</xdr:row>
      <xdr:rowOff>104775</xdr:rowOff>
    </xdr:from>
    <xdr:to>
      <xdr:col>3</xdr:col>
      <xdr:colOff>276225</xdr:colOff>
      <xdr:row>3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7EF571-6667-3815-D956-3308AD340494}"/>
            </a:ext>
          </a:extLst>
        </xdr:cNvPr>
        <xdr:cNvSpPr txBox="1"/>
      </xdr:nvSpPr>
      <xdr:spPr>
        <a:xfrm>
          <a:off x="6115050" y="352425"/>
          <a:ext cx="1800225" cy="4857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a-IR" sz="2400">
              <a:latin typeface="Bebas Neue" panose="020B0606020202050201" pitchFamily="34" charset="0"/>
            </a:rPr>
            <a:t>@</a:t>
          </a:r>
          <a:r>
            <a:rPr lang="en-US" sz="2400">
              <a:latin typeface="Bebas Neue" panose="020B0606020202050201" pitchFamily="34" charset="0"/>
            </a:rPr>
            <a:t>omranix1</a:t>
          </a:r>
        </a:p>
      </xdr:txBody>
    </xdr:sp>
    <xdr:clientData/>
  </xdr:twoCellAnchor>
  <xdr:twoCellAnchor editAs="oneCell">
    <xdr:from>
      <xdr:col>2</xdr:col>
      <xdr:colOff>800100</xdr:colOff>
      <xdr:row>1</xdr:row>
      <xdr:rowOff>133350</xdr:rowOff>
    </xdr:from>
    <xdr:to>
      <xdr:col>2</xdr:col>
      <xdr:colOff>1228725</xdr:colOff>
      <xdr:row>3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51D99A-5176-5547-2DD9-922A0AF4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5" y="381000"/>
          <a:ext cx="4286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04006-C9BE-4959-A36D-A8F64D3E5EDD}">
  <dimension ref="A1:P42"/>
  <sheetViews>
    <sheetView tabSelected="1" workbookViewId="0">
      <selection activeCell="C22" sqref="C22"/>
    </sheetView>
  </sheetViews>
  <sheetFormatPr defaultRowHeight="15" x14ac:dyDescent="0.25"/>
  <cols>
    <col min="1" max="1" width="36.28515625" style="1" customWidth="1"/>
    <col min="2" max="2" width="43.85546875" style="1" customWidth="1"/>
    <col min="3" max="3" width="34.42578125" customWidth="1"/>
    <col min="4" max="11" width="9.140625" style="11"/>
  </cols>
  <sheetData>
    <row r="1" spans="1:16" s="11" customFormat="1" ht="19.5" x14ac:dyDescent="0.5">
      <c r="A1" s="10"/>
      <c r="B1" s="10"/>
      <c r="C1" s="9"/>
      <c r="D1" s="9"/>
      <c r="E1" s="9"/>
      <c r="F1" s="9"/>
    </row>
    <row r="2" spans="1:16" ht="19.5" x14ac:dyDescent="0.5">
      <c r="A2" s="2" t="s">
        <v>0</v>
      </c>
      <c r="B2" s="13" t="s">
        <v>2</v>
      </c>
      <c r="C2" s="9"/>
      <c r="D2" s="9"/>
      <c r="E2" s="9"/>
      <c r="F2" s="9"/>
      <c r="L2" s="8"/>
      <c r="M2" s="8"/>
      <c r="N2" s="8"/>
      <c r="O2" s="8"/>
      <c r="P2" s="8"/>
    </row>
    <row r="3" spans="1:16" ht="19.5" x14ac:dyDescent="0.5">
      <c r="A3" s="2" t="s">
        <v>15</v>
      </c>
      <c r="B3" s="13">
        <v>20</v>
      </c>
      <c r="C3" s="9"/>
      <c r="D3" s="9"/>
      <c r="E3" s="9"/>
      <c r="F3" s="9"/>
      <c r="L3" s="8" t="s">
        <v>17</v>
      </c>
      <c r="M3" s="8" t="s">
        <v>13</v>
      </c>
      <c r="N3" s="8" t="s">
        <v>9</v>
      </c>
      <c r="O3" s="8" t="s">
        <v>6</v>
      </c>
      <c r="P3" s="8" t="s">
        <v>1</v>
      </c>
    </row>
    <row r="4" spans="1:16" ht="19.5" x14ac:dyDescent="0.5">
      <c r="A4" s="2" t="s">
        <v>3</v>
      </c>
      <c r="B4" s="13">
        <v>400</v>
      </c>
      <c r="C4" s="9"/>
      <c r="D4" s="9"/>
      <c r="E4" s="9"/>
      <c r="F4" s="9"/>
      <c r="L4" s="8" t="s">
        <v>18</v>
      </c>
      <c r="M4" s="8" t="s">
        <v>14</v>
      </c>
      <c r="N4" s="8" t="s">
        <v>10</v>
      </c>
      <c r="O4" s="8" t="s">
        <v>7</v>
      </c>
      <c r="P4" s="8" t="s">
        <v>2</v>
      </c>
    </row>
    <row r="5" spans="1:16" ht="19.5" x14ac:dyDescent="0.5">
      <c r="A5" s="2" t="s">
        <v>4</v>
      </c>
      <c r="B5" s="13">
        <v>25</v>
      </c>
      <c r="C5" s="9"/>
      <c r="D5" s="9"/>
      <c r="E5" s="9"/>
      <c r="F5" s="9"/>
      <c r="L5" s="8"/>
      <c r="M5" s="8"/>
      <c r="N5" s="8" t="s">
        <v>11</v>
      </c>
      <c r="O5" s="8"/>
      <c r="P5" s="8"/>
    </row>
    <row r="6" spans="1:16" ht="19.5" x14ac:dyDescent="0.5">
      <c r="A6" s="2" t="s">
        <v>16</v>
      </c>
      <c r="B6" s="13" t="s">
        <v>17</v>
      </c>
      <c r="C6" s="9"/>
      <c r="D6" s="9"/>
      <c r="E6" s="9"/>
      <c r="F6" s="9"/>
      <c r="L6" s="8"/>
      <c r="M6" s="8"/>
      <c r="N6" s="8"/>
      <c r="O6" s="8"/>
      <c r="P6" s="8"/>
    </row>
    <row r="7" spans="1:16" ht="19.5" x14ac:dyDescent="0.5">
      <c r="A7" s="2" t="s">
        <v>5</v>
      </c>
      <c r="B7" s="13" t="s">
        <v>6</v>
      </c>
      <c r="C7" s="9"/>
      <c r="D7" s="9"/>
      <c r="E7" s="9"/>
      <c r="F7" s="9"/>
    </row>
    <row r="8" spans="1:16" ht="19.5" x14ac:dyDescent="0.5">
      <c r="A8" s="2" t="s">
        <v>8</v>
      </c>
      <c r="B8" s="13" t="s">
        <v>11</v>
      </c>
      <c r="C8" s="9"/>
      <c r="D8" s="9"/>
      <c r="E8" s="9"/>
      <c r="F8" s="9"/>
    </row>
    <row r="9" spans="1:16" ht="19.5" x14ac:dyDescent="0.5">
      <c r="A9" s="2" t="s">
        <v>12</v>
      </c>
      <c r="B9" s="13" t="s">
        <v>14</v>
      </c>
      <c r="C9" s="9"/>
      <c r="D9" s="9"/>
      <c r="E9" s="9"/>
      <c r="F9" s="9"/>
    </row>
    <row r="10" spans="1:16" ht="19.5" x14ac:dyDescent="0.5">
      <c r="A10" s="2" t="s">
        <v>19</v>
      </c>
      <c r="B10" s="2">
        <f>IF(B6="معمولی", 1, IF(B6="سبک", 0.85, ""))</f>
        <v>1</v>
      </c>
      <c r="C10" s="9"/>
      <c r="D10" s="9"/>
      <c r="E10" s="9"/>
      <c r="F10" s="9"/>
    </row>
    <row r="11" spans="1:16" ht="19.5" x14ac:dyDescent="0.5">
      <c r="A11" s="2" t="s">
        <v>28</v>
      </c>
      <c r="B11" s="2">
        <f xml:space="preserve"> (B4 * B3) / (4 * 1 * SQRT(B5))</f>
        <v>400</v>
      </c>
      <c r="C11" s="9"/>
      <c r="D11" s="9"/>
      <c r="E11" s="9"/>
      <c r="F11" s="9"/>
    </row>
    <row r="12" spans="1:16" ht="19.5" x14ac:dyDescent="0.5">
      <c r="A12" s="2" t="s">
        <v>20</v>
      </c>
      <c r="B12" s="2">
        <f>IF(B2="فشاری", 0.83,
   IF(B7="بالا", 1.3, 1) +
   IF(B8="زیاد", 0.3, IF(B8="متوسط", 0.2, 0)) +
   IF(B9="بحرانی", 0.3, 0)
)</f>
        <v>0.83</v>
      </c>
      <c r="C12" s="9"/>
      <c r="D12" s="9"/>
      <c r="E12" s="9"/>
      <c r="F12" s="9"/>
    </row>
    <row r="13" spans="1:16" ht="19.5" x14ac:dyDescent="0.5">
      <c r="A13" s="2" t="s">
        <v>21</v>
      </c>
      <c r="B13" s="2">
        <f xml:space="preserve"> B12 * B11</f>
        <v>332</v>
      </c>
      <c r="C13" s="9"/>
      <c r="D13" s="9"/>
      <c r="E13" s="9"/>
      <c r="F13" s="9"/>
    </row>
    <row r="14" spans="1:16" ht="19.5" x14ac:dyDescent="0.5">
      <c r="A14" s="2" t="s">
        <v>22</v>
      </c>
      <c r="B14" s="2">
        <f xml:space="preserve"> MAX(30 * B3, 300)</f>
        <v>600</v>
      </c>
      <c r="C14" s="9"/>
      <c r="D14" s="9"/>
      <c r="E14" s="9"/>
      <c r="F14" s="9"/>
    </row>
    <row r="15" spans="1:16" ht="19.5" x14ac:dyDescent="0.5">
      <c r="A15" s="4" t="s">
        <v>23</v>
      </c>
      <c r="B15" s="5">
        <f xml:space="preserve"> MAX(B13, B14)</f>
        <v>600</v>
      </c>
      <c r="C15" s="3" t="str">
        <f>IF(B13&lt;B14, "❌ طول وصله کمتر از حد مجاز است", "✅ طول وصله مجاز است")</f>
        <v>❌ طول وصله کمتر از حد مجاز است</v>
      </c>
      <c r="D15" s="9"/>
      <c r="E15" s="9"/>
      <c r="F15" s="9"/>
    </row>
    <row r="16" spans="1:16" s="11" customFormat="1" ht="19.5" x14ac:dyDescent="0.5">
      <c r="A16" s="10"/>
      <c r="B16" s="10"/>
      <c r="C16" s="9"/>
      <c r="D16" s="9"/>
      <c r="E16" s="9"/>
      <c r="F16" s="9"/>
    </row>
    <row r="17" spans="1:6" ht="19.5" x14ac:dyDescent="0.5">
      <c r="A17" s="7" t="s">
        <v>29</v>
      </c>
      <c r="B17" s="13">
        <v>50</v>
      </c>
      <c r="C17" s="9"/>
      <c r="D17" s="9"/>
      <c r="E17" s="9"/>
      <c r="F17" s="9"/>
    </row>
    <row r="18" spans="1:6" ht="19.5" x14ac:dyDescent="0.5">
      <c r="A18" s="6"/>
      <c r="B18" s="3" t="str">
        <f>IF(B17&lt;40, "⚠️ فاصله وصله تا لبه بتن کمتر از حد مجاز است", "فاصله وصله مجاز است")</f>
        <v>فاصله وصله مجاز است</v>
      </c>
      <c r="C18" s="9"/>
      <c r="D18" s="9"/>
      <c r="E18" s="9"/>
      <c r="F18" s="9"/>
    </row>
    <row r="19" spans="1:6" ht="19.5" x14ac:dyDescent="0.5">
      <c r="A19" s="2" t="s">
        <v>30</v>
      </c>
      <c r="B19" s="13">
        <v>500</v>
      </c>
      <c r="C19" s="9"/>
      <c r="D19" s="9"/>
      <c r="E19" s="9"/>
      <c r="F19" s="9"/>
    </row>
    <row r="20" spans="1:6" ht="19.5" x14ac:dyDescent="0.5">
      <c r="A20" s="6"/>
      <c r="B20" s="3" t="str">
        <f>IF(B19&lt;20*B3, "⚠️ فاصله بین وصله‌ها کمتر از حد مجاز است", "فاصله بین وصله‌ها مجاز است")</f>
        <v>فاصله بین وصله‌ها مجاز است</v>
      </c>
      <c r="C20" s="9"/>
      <c r="D20" s="9"/>
      <c r="E20" s="9"/>
      <c r="F20" s="9"/>
    </row>
    <row r="21" spans="1:6" ht="19.5" x14ac:dyDescent="0.5">
      <c r="A21" s="2" t="s">
        <v>31</v>
      </c>
      <c r="B21" s="13">
        <v>1000</v>
      </c>
      <c r="C21" s="9"/>
      <c r="D21" s="9"/>
      <c r="E21" s="9"/>
      <c r="F21" s="9"/>
    </row>
    <row r="22" spans="1:6" ht="19.5" x14ac:dyDescent="0.5">
      <c r="A22" s="2" t="s">
        <v>25</v>
      </c>
      <c r="B22" s="14">
        <v>1</v>
      </c>
      <c r="C22" s="9"/>
      <c r="D22" s="9"/>
      <c r="E22" s="9"/>
      <c r="F22" s="9"/>
    </row>
    <row r="23" spans="1:6" ht="19.5" x14ac:dyDescent="0.5">
      <c r="A23" s="2" t="s">
        <v>24</v>
      </c>
      <c r="B23" s="3" t="str">
        <f>IF((B21 / B22)&lt;20*B3, "⚠️ فاصله بین وصله‌ها در طول عضو کافی نیست", "فاصله بین وصله‌ها کافی است")</f>
        <v>فاصله بین وصله‌ها کافی است</v>
      </c>
      <c r="C23" s="9"/>
      <c r="D23" s="9"/>
      <c r="E23" s="9"/>
      <c r="F23" s="9"/>
    </row>
    <row r="24" spans="1:6" ht="19.5" x14ac:dyDescent="0.5">
      <c r="A24" s="2" t="s">
        <v>27</v>
      </c>
      <c r="B24" s="13">
        <v>40</v>
      </c>
      <c r="C24" s="9"/>
      <c r="D24" s="9"/>
      <c r="E24" s="9"/>
      <c r="F24" s="9"/>
    </row>
    <row r="25" spans="1:6" ht="19.5" x14ac:dyDescent="0.5">
      <c r="A25" s="2" t="s">
        <v>26</v>
      </c>
      <c r="B25" s="3" t="str">
        <f>IF(B24&lt;30, "⚠️ ضخامت پوشش بتن کمتر از حد مجاز است", "ضخامت پوشش بتن مجاز است")</f>
        <v>ضخامت پوشش بتن مجاز است</v>
      </c>
      <c r="C25" s="9"/>
      <c r="D25" s="9"/>
      <c r="E25" s="9"/>
      <c r="F25" s="9"/>
    </row>
    <row r="26" spans="1:6" ht="19.5" x14ac:dyDescent="0.5">
      <c r="A26" s="2" t="s">
        <v>32</v>
      </c>
      <c r="B26" s="2">
        <f>0.395 * SQRT(B5)</f>
        <v>1.9750000000000001</v>
      </c>
      <c r="C26" s="9"/>
      <c r="D26" s="9"/>
      <c r="E26" s="9"/>
      <c r="F26" s="9"/>
    </row>
    <row r="27" spans="1:6" s="11" customFormat="1" ht="19.5" x14ac:dyDescent="0.5">
      <c r="A27" s="10"/>
      <c r="B27" s="10"/>
      <c r="C27" s="9"/>
      <c r="D27" s="9"/>
      <c r="E27" s="9"/>
      <c r="F27" s="9"/>
    </row>
    <row r="28" spans="1:6" s="11" customFormat="1" x14ac:dyDescent="0.25">
      <c r="A28" s="12"/>
      <c r="B28" s="12"/>
    </row>
    <row r="29" spans="1:6" s="11" customFormat="1" x14ac:dyDescent="0.25">
      <c r="A29" s="12"/>
      <c r="B29" s="12"/>
    </row>
    <row r="30" spans="1:6" s="11" customFormat="1" x14ac:dyDescent="0.25">
      <c r="A30" s="12"/>
      <c r="B30" s="12"/>
    </row>
    <row r="31" spans="1:6" s="11" customFormat="1" x14ac:dyDescent="0.25">
      <c r="A31" s="12"/>
      <c r="B31" s="12"/>
    </row>
    <row r="32" spans="1:6" s="11" customFormat="1" x14ac:dyDescent="0.25">
      <c r="A32" s="12"/>
      <c r="B32" s="12"/>
    </row>
    <row r="33" spans="1:2" s="11" customFormat="1" x14ac:dyDescent="0.25">
      <c r="A33" s="12"/>
      <c r="B33" s="12"/>
    </row>
    <row r="34" spans="1:2" s="11" customFormat="1" x14ac:dyDescent="0.25">
      <c r="A34" s="12"/>
      <c r="B34" s="12"/>
    </row>
    <row r="35" spans="1:2" s="11" customFormat="1" x14ac:dyDescent="0.25">
      <c r="A35" s="12"/>
      <c r="B35" s="12"/>
    </row>
    <row r="36" spans="1:2" s="11" customFormat="1" x14ac:dyDescent="0.25">
      <c r="A36" s="12"/>
      <c r="B36" s="12"/>
    </row>
    <row r="37" spans="1:2" s="11" customFormat="1" x14ac:dyDescent="0.25">
      <c r="A37" s="12"/>
      <c r="B37" s="12"/>
    </row>
    <row r="38" spans="1:2" s="11" customFormat="1" x14ac:dyDescent="0.25">
      <c r="A38" s="12"/>
      <c r="B38" s="12"/>
    </row>
    <row r="39" spans="1:2" s="11" customFormat="1" x14ac:dyDescent="0.25">
      <c r="A39" s="12"/>
      <c r="B39" s="12"/>
    </row>
    <row r="40" spans="1:2" s="11" customFormat="1" x14ac:dyDescent="0.25">
      <c r="A40" s="12"/>
      <c r="B40" s="12"/>
    </row>
    <row r="41" spans="1:2" s="11" customFormat="1" x14ac:dyDescent="0.25">
      <c r="A41" s="12"/>
      <c r="B41" s="12"/>
    </row>
    <row r="42" spans="1:2" s="11" customFormat="1" x14ac:dyDescent="0.25">
      <c r="A42" s="12"/>
      <c r="B42" s="12"/>
    </row>
  </sheetData>
  <sheetProtection algorithmName="SHA-512" hashValue="z3kFKo3IafCL7MbXzAP86DRVjwdwoBXmLKOJ4Dq50DFBg3aT0o5uzwD6awVdznkof4BpZWzocTNkwSpbl86GaA==" saltValue="xCRmb5UV3Alv+/EDwd5NZg==" spinCount="100000" sheet="1" objects="1" scenarios="1"/>
  <conditionalFormatting sqref="B18">
    <cfRule type="cellIs" dxfId="9" priority="7" operator="equal">
      <formula>"⚠️ فاصله وصله تا لبه بتن کمتر از حد مجاز است"</formula>
    </cfRule>
    <cfRule type="cellIs" dxfId="8" priority="8" operator="equal">
      <formula>"فاصله وصله مجاز است"</formula>
    </cfRule>
  </conditionalFormatting>
  <conditionalFormatting sqref="B20">
    <cfRule type="cellIs" dxfId="7" priority="5" operator="equal">
      <formula>"⚠️ فاصله بین وصله‌ها کمتر از حد مجاز است"</formula>
    </cfRule>
    <cfRule type="cellIs" dxfId="6" priority="6" operator="equal">
      <formula>"فاصله بین وصله‌ها مجاز است"</formula>
    </cfRule>
  </conditionalFormatting>
  <conditionalFormatting sqref="B23">
    <cfRule type="cellIs" dxfId="5" priority="3" operator="equal">
      <formula>"⚠️ فاصله بین وصله‌ها در طول عضو کافی نیست"</formula>
    </cfRule>
    <cfRule type="cellIs" dxfId="4" priority="4" operator="equal">
      <formula>"فاصله بین وصله‌ها کافی است"</formula>
    </cfRule>
  </conditionalFormatting>
  <conditionalFormatting sqref="B25">
    <cfRule type="cellIs" dxfId="3" priority="1" operator="equal">
      <formula>"⚠️ ضخامت پوشش بتن کمتر از حد مجاز است"</formula>
    </cfRule>
    <cfRule type="cellIs" dxfId="2" priority="2" operator="equal">
      <formula>"ضخامت پوشش بتن مجاز است"</formula>
    </cfRule>
  </conditionalFormatting>
  <conditionalFormatting sqref="C15">
    <cfRule type="cellIs" dxfId="1" priority="9" operator="equal">
      <formula>"✅ طول وصله مجاز است"</formula>
    </cfRule>
    <cfRule type="cellIs" dxfId="0" priority="10" operator="equal">
      <formula>"❌ طول وصله کمتر از حد مجاز است"</formula>
    </cfRule>
  </conditionalFormatting>
  <dataValidations count="5">
    <dataValidation type="list" allowBlank="1" showInputMessage="1" showErrorMessage="1" sqref="B2" xr:uid="{D82045DA-62BF-42B6-AA0E-0A2EBC85C52D}">
      <formula1>$P$3:$P$4</formula1>
    </dataValidation>
    <dataValidation type="list" allowBlank="1" showInputMessage="1" showErrorMessage="1" sqref="B7" xr:uid="{DDE11213-21EB-45D2-9AE7-C258E59FB2A0}">
      <formula1>$O$3:$O$4</formula1>
    </dataValidation>
    <dataValidation type="list" allowBlank="1" showInputMessage="1" showErrorMessage="1" sqref="B8" xr:uid="{43B2906A-F083-4641-9689-70A13044C665}">
      <formula1>$N$3:$N$5</formula1>
    </dataValidation>
    <dataValidation type="list" allowBlank="1" showInputMessage="1" showErrorMessage="1" sqref="B9" xr:uid="{6FFD6D54-F499-4B6E-8773-1C5ADE4275ED}">
      <formula1>$M$3:$M$4</formula1>
    </dataValidation>
    <dataValidation type="list" allowBlank="1" showInputMessage="1" showErrorMessage="1" sqref="B6" xr:uid="{91B4BB4E-BF02-4BD5-B067-5D3CBB286A3F}">
      <formula1>$L$3:$L$4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alvand</dc:creator>
  <cp:lastModifiedBy>alvand</cp:lastModifiedBy>
  <dcterms:created xsi:type="dcterms:W3CDTF">2025-08-03T07:20:14Z</dcterms:created>
  <dcterms:modified xsi:type="dcterms:W3CDTF">2025-08-03T12:56:28Z</dcterms:modified>
</cp:coreProperties>
</file>